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013DD16A-AE74-4054-B284-E482038B9063}" xr6:coauthVersionLast="47" xr6:coauthVersionMax="47" xr10:uidLastSave="{00000000-0000-0000-0000-000000000000}"/>
  <bookViews>
    <workbookView xWindow="1530" yWindow="60" windowWidth="27270" windowHeight="15540" xr2:uid="{E32C7DCE-B796-40C1-BC84-D2534E511BE8}"/>
  </bookViews>
  <sheets>
    <sheet name="RUJAN 2025" sheetId="22" r:id="rId1"/>
  </sheets>
  <definedNames>
    <definedName name="_xlnm._FilterDatabase" localSheetId="0" hidden="1">'RUJAN 2025'!$A$7:$F$93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2" l="1"/>
  <c r="F88" i="22"/>
  <c r="F14" i="22"/>
  <c r="F13" i="22"/>
  <c r="F19" i="22"/>
  <c r="F51" i="22"/>
  <c r="F48" i="22"/>
  <c r="F12" i="22"/>
  <c r="F10" i="22"/>
  <c r="F47" i="22"/>
  <c r="F87" i="22"/>
  <c r="F66" i="22"/>
  <c r="F16" i="22"/>
  <c r="F76" i="22"/>
  <c r="F46" i="22"/>
  <c r="F42" i="22"/>
  <c r="F37" i="22"/>
  <c r="F49" i="22"/>
  <c r="F21" i="22"/>
  <c r="F69" i="22"/>
  <c r="F85" i="22"/>
  <c r="F38" i="22"/>
</calcChain>
</file>

<file path=xl/sharedStrings.xml><?xml version="1.0" encoding="utf-8"?>
<sst xmlns="http://schemas.openxmlformats.org/spreadsheetml/2006/main" count="283" uniqueCount="140">
  <si>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</si>
  <si>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</si>
  <si>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</si>
  <si>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</si>
  <si>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</si>
  <si>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</si>
  <si>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</si>
  <si>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</si>
  <si>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</si>
  <si>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</si>
  <si>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</si>
  <si>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</si>
  <si>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PBZ CARD</t>
  </si>
  <si>
    <t>ŽIVA VODA</t>
  </si>
  <si>
    <t>HRVATSKO DRUŠTVO SKLADATELJA</t>
  </si>
  <si>
    <t>Naziv konta</t>
  </si>
  <si>
    <t>Vrsta rashoda</t>
  </si>
  <si>
    <t>Računala i računalna oprema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</si>
  <si>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</si>
  <si>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</si>
  <si>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</si>
  <si>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</si>
  <si>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</si>
  <si>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</si>
  <si>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Roba za daljnju prodaju</t>
  </si>
  <si>
    <t>Bruto plaća za zaposlene</t>
  </si>
  <si>
    <t>DOPRINOSI ZA ZDRAVSTVENO</t>
  </si>
  <si>
    <t>NAKNADA ZA PRIJEVOZ</t>
  </si>
  <si>
    <t>Doprinos za zdravstveno osiguranje</t>
  </si>
  <si>
    <t>Naknada za prijevoz</t>
  </si>
  <si>
    <t>ŽMINJ</t>
  </si>
  <si>
    <t>Reprezentacija</t>
  </si>
  <si>
    <t>STUDENTSKI CENTAR KARLOVAC</t>
  </si>
  <si>
    <t>GRAD ZAGREB - NUV</t>
  </si>
  <si>
    <t>A1 HRVATSKA</t>
  </si>
  <si>
    <t>GDPR</t>
  </si>
  <si>
    <t>HRVATSKA POŠTA</t>
  </si>
  <si>
    <t>HEP OPSKRBA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</si>
  <si>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</si>
  <si>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</si>
  <si>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</si>
  <si>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</si>
  <si>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</si>
  <si>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ODVJETNIČKO DRUŠTVO METELKO I KNEŽEVIĆ</t>
  </si>
  <si>
    <t>NARODNE NOVINE</t>
  </si>
  <si>
    <t>_</t>
  </si>
  <si>
    <t>ACQUISITUM MAGNUM D.O.O.</t>
  </si>
  <si>
    <t>WIENER OSIGURANJE D.D.</t>
  </si>
  <si>
    <t>TEAM PRINT D.O.O.</t>
  </si>
  <si>
    <t>VODOOPSKRBA I ODVODNJA d.o.o.</t>
  </si>
  <si>
    <t>NAKLADNI ZAVOD GLOBUS D.O.O.</t>
  </si>
  <si>
    <t>Uredski materijal i ostali mat.rashodi</t>
  </si>
  <si>
    <t>Energija</t>
  </si>
  <si>
    <t>Usluge telefona, pošte i prijevoza</t>
  </si>
  <si>
    <t>Komunalne usluge</t>
  </si>
  <si>
    <t>Ostale usluge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</si>
  <si>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</si>
  <si>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</si>
  <si>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</si>
  <si>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</si>
  <si>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</si>
  <si>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</si>
  <si>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</si>
  <si>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</si>
  <si>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</si>
  <si>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</si>
  <si>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Materijal i sirovine</t>
  </si>
  <si>
    <t>DO.RE.MI</t>
  </si>
  <si>
    <t>ROMA</t>
  </si>
  <si>
    <t>Uredska oprema i namještaj</t>
  </si>
  <si>
    <t>VELIKA GORICA</t>
  </si>
  <si>
    <t>RIJEKA</t>
  </si>
  <si>
    <t>BABIĆ, OBRT ZA SOBOSLIKARSKE I L.RADOVE</t>
  </si>
  <si>
    <t>PLAĆE U NARAVI</t>
  </si>
  <si>
    <t>PLAĆE ZA REDOVAN RAD</t>
  </si>
  <si>
    <t>HAPPYPLACE OBRT ZA DIZAJN</t>
  </si>
  <si>
    <t>BELOVAR</t>
  </si>
  <si>
    <t>SEVER S.D.L. D.O.O.</t>
  </si>
  <si>
    <t>STUDENAC D.O.O.</t>
  </si>
  <si>
    <t>NAMA D.D. U STEČAJU</t>
  </si>
  <si>
    <t>Sitni inventar i auto gume</t>
  </si>
  <si>
    <t>FOXX, OBRT ZA RAČUNALNO PROGRAMIRANJE</t>
  </si>
  <si>
    <t>IVANJA REKA</t>
  </si>
  <si>
    <t>SRŠEK UGOSTITELJSKI OBRT</t>
  </si>
  <si>
    <t>ELEKTROTEHNIKA NAPON D.O.O.</t>
  </si>
  <si>
    <t>Zakupnine i najamnine</t>
  </si>
  <si>
    <t>B 100 D.O.O.</t>
  </si>
  <si>
    <t>DUGO SELO</t>
  </si>
  <si>
    <t>Obveze za porez na dodanu vrijednost</t>
  </si>
  <si>
    <t>ZAGREBAČKI ELEKTRIČNI TRAMVAJ</t>
  </si>
  <si>
    <t>BILIĆ ERIĆ D.O.O.</t>
  </si>
  <si>
    <t>OTIS DIZALA D.O.O.</t>
  </si>
  <si>
    <t>RUDAN D.O.O.</t>
  </si>
  <si>
    <t>Potraživanja od zaposlenih</t>
  </si>
  <si>
    <t>VRUTAK D.O.O.</t>
  </si>
  <si>
    <t xml:space="preserve">LONG LIFE FOR ART </t>
  </si>
  <si>
    <t>DE24431539</t>
  </si>
  <si>
    <t>EICHSTETTEN</t>
  </si>
  <si>
    <t>PLUS HOSTING GRUPA D.O.O.</t>
  </si>
  <si>
    <t>PULA</t>
  </si>
  <si>
    <t>ELTEKOR D.O.O.</t>
  </si>
  <si>
    <t>HŽ PUTNIČKI PRIJEVOZ D.O.O.</t>
  </si>
  <si>
    <t>PRESSCUT D.O.O.</t>
  </si>
  <si>
    <t>SILCA</t>
  </si>
  <si>
    <t>GRAD ZAGREB</t>
  </si>
  <si>
    <t>MIKRONIS D.O.O.</t>
  </si>
  <si>
    <t>ZAGREBAČKI VELESAJAM D.O.O.</t>
  </si>
  <si>
    <t>VIJCI KRANJEC VL. SAŠA KRANJEC</t>
  </si>
  <si>
    <t>BIONDIĆ ARHITEKTI J.D.O.O.</t>
  </si>
  <si>
    <t>GRADSKA PLINARA ZAGREB</t>
  </si>
  <si>
    <t>BENEFIT SYSTEMS D.O.O.</t>
  </si>
  <si>
    <t>Plaće u naravi</t>
  </si>
  <si>
    <t>LM ELECTRONICS D.O.O.</t>
  </si>
  <si>
    <t>CIKLOPEA D.O.O.</t>
  </si>
  <si>
    <t>FOTO ART D.O.O.</t>
  </si>
  <si>
    <t>OSIJEK</t>
  </si>
  <si>
    <t>TELEGRAM RODA</t>
  </si>
  <si>
    <t xml:space="preserve">BABIĆ DAMIR </t>
  </si>
  <si>
    <t>PIN TEHNIKA D.O.O.</t>
  </si>
  <si>
    <t>UNICA WIEN</t>
  </si>
  <si>
    <t>00015362907</t>
  </si>
  <si>
    <t>ZURICH</t>
  </si>
  <si>
    <t>GORICA STAKLO D.O.O.</t>
  </si>
  <si>
    <t>HALABUKA</t>
  </si>
  <si>
    <t>REZOLUCIJA</t>
  </si>
  <si>
    <t>BACHRACH KRIŠTOFIĆ SANJA</t>
  </si>
  <si>
    <t>HRVATSKA AKADEMIJA ZNANOSTI I UMJETNOSTI</t>
  </si>
  <si>
    <t xml:space="preserve">APICE SRL </t>
  </si>
  <si>
    <t>ČERINA LAURA</t>
  </si>
  <si>
    <t>RIZVIĆ ARIJA</t>
  </si>
  <si>
    <t>ŠUNDE EMA</t>
  </si>
  <si>
    <t>HUMSKI DAMIAN</t>
  </si>
  <si>
    <t>BOSAK DENIS</t>
  </si>
  <si>
    <t>SLIŠKO SCENOGRAFIJA D.O.O.</t>
  </si>
  <si>
    <t>KAŠTEL STARI</t>
  </si>
  <si>
    <t>ART ELEMENT D.O.O.</t>
  </si>
  <si>
    <t>KTC D.D.</t>
  </si>
  <si>
    <t>KRIŽEVCI</t>
  </si>
  <si>
    <t>HRIBAR OBRT ZA AUTOTAKSI PRIJEVOZ</t>
  </si>
  <si>
    <t>Izvještaj o utrošku sredstava jedinice lokalne i područne (regionalne) samouprave te proračunskih i izvanproračunskih korisnika državnog proračuna
 i jedinica lokalne i područne (regionalne) samouprave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</si>
</sst>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54CD-61ED-4CE0-B61C-1FF527F98B55}">
  <dimension ref="A1:H93"/>
  <sheetViews>
    <sheetView tabSelected="1" workbookViewId="0">
      <selection activeCell="J22" sqref="J22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139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1" t="s">
        <v>16</v>
      </c>
      <c r="E7" s="8" t="s">
        <v>15</v>
      </c>
      <c r="F7" s="13" t="s">
        <v>3</v>
      </c>
    </row>
    <row r="8" spans="1:6" x14ac:dyDescent="0.2">
      <c r="A8" s="10" t="s">
        <v>110</v>
      </c>
      <c r="B8" s="11">
        <v>57845277445</v>
      </c>
      <c r="C8" s="12" t="s">
        <v>7</v>
      </c>
      <c r="D8" s="16">
        <v>1231</v>
      </c>
      <c r="E8" s="10" t="s">
        <v>93</v>
      </c>
      <c r="F8" s="14">
        <v>262.5</v>
      </c>
    </row>
    <row r="9" spans="1:6" x14ac:dyDescent="0.2">
      <c r="A9" s="10" t="s">
        <v>60</v>
      </c>
      <c r="B9" s="11">
        <v>18683136487</v>
      </c>
      <c r="C9" s="12" t="s">
        <v>7</v>
      </c>
      <c r="D9" s="16">
        <v>2392</v>
      </c>
      <c r="E9" s="10" t="s">
        <v>88</v>
      </c>
      <c r="F9" s="14">
        <v>1461.17</v>
      </c>
    </row>
    <row r="10" spans="1:6" x14ac:dyDescent="0.2">
      <c r="A10" s="10" t="s">
        <v>74</v>
      </c>
      <c r="B10" s="11" t="s">
        <v>45</v>
      </c>
      <c r="C10" s="12" t="s">
        <v>7</v>
      </c>
      <c r="D10" s="19">
        <v>3111</v>
      </c>
      <c r="E10" s="10" t="s">
        <v>25</v>
      </c>
      <c r="F10" s="14">
        <f>70928.33+18292.9</f>
        <v>89221.23000000001</v>
      </c>
    </row>
    <row r="11" spans="1:6" x14ac:dyDescent="0.2">
      <c r="A11" s="10" t="s">
        <v>73</v>
      </c>
      <c r="B11" s="11" t="s">
        <v>45</v>
      </c>
      <c r="C11" s="12" t="s">
        <v>7</v>
      </c>
      <c r="D11" s="19">
        <v>3112</v>
      </c>
      <c r="E11" s="10" t="s">
        <v>111</v>
      </c>
      <c r="F11" s="14">
        <v>144.05000000000001</v>
      </c>
    </row>
    <row r="12" spans="1:6" x14ac:dyDescent="0.2">
      <c r="A12" s="10" t="s">
        <v>26</v>
      </c>
      <c r="B12" s="11" t="s">
        <v>45</v>
      </c>
      <c r="C12" s="12" t="s">
        <v>7</v>
      </c>
      <c r="D12" s="19">
        <v>3132</v>
      </c>
      <c r="E12" s="10" t="s">
        <v>28</v>
      </c>
      <c r="F12" s="14">
        <f>11093.4+61.89+3018.34</f>
        <v>14173.63</v>
      </c>
    </row>
    <row r="13" spans="1:6" x14ac:dyDescent="0.2">
      <c r="A13" s="10" t="s">
        <v>64</v>
      </c>
      <c r="B13" s="11" t="s">
        <v>35</v>
      </c>
      <c r="C13" s="12" t="s">
        <v>35</v>
      </c>
      <c r="D13" s="19">
        <v>3211</v>
      </c>
      <c r="E13" s="10" t="s">
        <v>63</v>
      </c>
      <c r="F13" s="14">
        <f>311.3+243.6+712.35+546.25+37.7+105.5+40.6+30+30+30+59.2+30+30+5</f>
        <v>2211.5</v>
      </c>
    </row>
    <row r="14" spans="1:6" x14ac:dyDescent="0.2">
      <c r="A14" s="10" t="s">
        <v>106</v>
      </c>
      <c r="B14" s="11">
        <v>95660678441</v>
      </c>
      <c r="C14" s="12" t="s">
        <v>7</v>
      </c>
      <c r="D14" s="19">
        <v>3211</v>
      </c>
      <c r="E14" s="10" t="s">
        <v>63</v>
      </c>
      <c r="F14" s="14">
        <f>0.7+0.7</f>
        <v>1.4</v>
      </c>
    </row>
    <row r="15" spans="1:6" x14ac:dyDescent="0.2">
      <c r="A15" s="10" t="s">
        <v>27</v>
      </c>
      <c r="B15" s="11" t="s">
        <v>45</v>
      </c>
      <c r="C15" s="12" t="s">
        <v>7</v>
      </c>
      <c r="D15" s="19">
        <v>3212</v>
      </c>
      <c r="E15" s="10" t="s">
        <v>29</v>
      </c>
      <c r="F15" s="14">
        <v>767.87</v>
      </c>
    </row>
    <row r="16" spans="1:6" x14ac:dyDescent="0.2">
      <c r="A16" s="10" t="s">
        <v>89</v>
      </c>
      <c r="B16" s="11">
        <v>82031999604</v>
      </c>
      <c r="C16" s="12" t="s">
        <v>7</v>
      </c>
      <c r="D16" s="16">
        <v>3212</v>
      </c>
      <c r="E16" s="10" t="s">
        <v>29</v>
      </c>
      <c r="F16" s="14">
        <f>415.69+573.26+573.26</f>
        <v>1562.21</v>
      </c>
    </row>
    <row r="17" spans="1:6" x14ac:dyDescent="0.2">
      <c r="A17" s="10" t="s">
        <v>101</v>
      </c>
      <c r="B17" s="11">
        <v>80572192786</v>
      </c>
      <c r="C17" s="12" t="s">
        <v>7</v>
      </c>
      <c r="D17" s="16">
        <v>3212</v>
      </c>
      <c r="E17" s="10" t="s">
        <v>29</v>
      </c>
      <c r="F17" s="14">
        <v>224.17</v>
      </c>
    </row>
    <row r="18" spans="1:6" x14ac:dyDescent="0.2">
      <c r="A18" s="10" t="s">
        <v>67</v>
      </c>
      <c r="B18" s="11">
        <v>87957649939</v>
      </c>
      <c r="C18" s="12" t="s">
        <v>7</v>
      </c>
      <c r="D18" s="19">
        <v>3221</v>
      </c>
      <c r="E18" s="10" t="s">
        <v>51</v>
      </c>
      <c r="F18" s="14">
        <v>86.53</v>
      </c>
    </row>
    <row r="19" spans="1:6" x14ac:dyDescent="0.2">
      <c r="A19" s="10" t="s">
        <v>44</v>
      </c>
      <c r="B19" s="11">
        <v>64546066176</v>
      </c>
      <c r="C19" s="12" t="s">
        <v>7</v>
      </c>
      <c r="D19" s="19">
        <v>3221</v>
      </c>
      <c r="E19" s="10" t="s">
        <v>51</v>
      </c>
      <c r="F19" s="14">
        <f>7.98+24+53</f>
        <v>84.98</v>
      </c>
    </row>
    <row r="20" spans="1:6" x14ac:dyDescent="0.2">
      <c r="A20" s="10" t="s">
        <v>102</v>
      </c>
      <c r="B20" s="11">
        <v>34672089688</v>
      </c>
      <c r="C20" s="12" t="s">
        <v>7</v>
      </c>
      <c r="D20" s="16">
        <v>3221</v>
      </c>
      <c r="E20" s="10" t="s">
        <v>51</v>
      </c>
      <c r="F20" s="14">
        <v>116.96</v>
      </c>
    </row>
    <row r="21" spans="1:6" x14ac:dyDescent="0.2">
      <c r="A21" s="10" t="s">
        <v>48</v>
      </c>
      <c r="B21" s="11">
        <v>85987073424</v>
      </c>
      <c r="C21" s="12" t="s">
        <v>7</v>
      </c>
      <c r="D21" s="19">
        <v>3222</v>
      </c>
      <c r="E21" s="10" t="s">
        <v>66</v>
      </c>
      <c r="F21" s="14">
        <f>100+519.1+267.01</f>
        <v>886.11</v>
      </c>
    </row>
    <row r="22" spans="1:6" x14ac:dyDescent="0.2">
      <c r="A22" s="10" t="s">
        <v>100</v>
      </c>
      <c r="B22" s="11">
        <v>70536517222</v>
      </c>
      <c r="C22" s="12" t="s">
        <v>7</v>
      </c>
      <c r="D22" s="16">
        <v>3222</v>
      </c>
      <c r="E22" s="10" t="s">
        <v>66</v>
      </c>
      <c r="F22" s="14">
        <v>197.96</v>
      </c>
    </row>
    <row r="23" spans="1:6" x14ac:dyDescent="0.2">
      <c r="A23" s="10" t="s">
        <v>107</v>
      </c>
      <c r="B23" s="11">
        <v>40518747839</v>
      </c>
      <c r="C23" s="12" t="s">
        <v>7</v>
      </c>
      <c r="D23" s="19">
        <v>3222</v>
      </c>
      <c r="E23" s="10" t="s">
        <v>66</v>
      </c>
      <c r="F23" s="14">
        <v>168.84</v>
      </c>
    </row>
    <row r="24" spans="1:6" x14ac:dyDescent="0.2">
      <c r="A24" s="10" t="s">
        <v>133</v>
      </c>
      <c r="B24" s="11">
        <v>30190003954</v>
      </c>
      <c r="C24" s="12" t="s">
        <v>134</v>
      </c>
      <c r="D24" s="16">
        <v>3222</v>
      </c>
      <c r="E24" s="10" t="s">
        <v>66</v>
      </c>
      <c r="F24" s="14">
        <v>1569.75</v>
      </c>
    </row>
    <row r="25" spans="1:6" x14ac:dyDescent="0.2">
      <c r="A25" s="10" t="s">
        <v>109</v>
      </c>
      <c r="B25" s="11">
        <v>74364571096</v>
      </c>
      <c r="C25" s="12" t="s">
        <v>7</v>
      </c>
      <c r="D25" s="16">
        <v>3223</v>
      </c>
      <c r="E25" s="10" t="s">
        <v>52</v>
      </c>
      <c r="F25" s="14">
        <v>418.12</v>
      </c>
    </row>
    <row r="26" spans="1:6" x14ac:dyDescent="0.2">
      <c r="A26" s="10" t="s">
        <v>37</v>
      </c>
      <c r="B26" s="11">
        <v>63073332379</v>
      </c>
      <c r="C26" s="12" t="s">
        <v>7</v>
      </c>
      <c r="D26" s="16">
        <v>3223</v>
      </c>
      <c r="E26" s="10" t="s">
        <v>52</v>
      </c>
      <c r="F26" s="14">
        <v>2445.77</v>
      </c>
    </row>
    <row r="27" spans="1:6" x14ac:dyDescent="0.2">
      <c r="A27" s="10" t="s">
        <v>8</v>
      </c>
      <c r="B27" s="11">
        <v>27759560625</v>
      </c>
      <c r="C27" s="12" t="s">
        <v>7</v>
      </c>
      <c r="D27" s="16">
        <v>3223</v>
      </c>
      <c r="E27" s="10" t="s">
        <v>52</v>
      </c>
      <c r="F27" s="14">
        <v>355.85</v>
      </c>
    </row>
    <row r="28" spans="1:6" x14ac:dyDescent="0.2">
      <c r="A28" s="10" t="s">
        <v>46</v>
      </c>
      <c r="B28" s="18">
        <v>89836623071</v>
      </c>
      <c r="C28" s="12" t="s">
        <v>7</v>
      </c>
      <c r="D28" s="19">
        <v>3224</v>
      </c>
      <c r="E28" s="10" t="s">
        <v>18</v>
      </c>
      <c r="F28" s="14">
        <v>15.3</v>
      </c>
    </row>
    <row r="29" spans="1:6" x14ac:dyDescent="0.2">
      <c r="A29" s="10" t="s">
        <v>79</v>
      </c>
      <c r="B29" s="11">
        <v>62708258549</v>
      </c>
      <c r="C29" s="12" t="s">
        <v>7</v>
      </c>
      <c r="D29" s="19">
        <v>3224</v>
      </c>
      <c r="E29" s="10" t="s">
        <v>18</v>
      </c>
      <c r="F29" s="14">
        <v>5.96</v>
      </c>
    </row>
    <row r="30" spans="1:6" x14ac:dyDescent="0.2">
      <c r="A30" s="10" t="s">
        <v>103</v>
      </c>
      <c r="B30" s="11">
        <v>62583527671</v>
      </c>
      <c r="C30" s="12" t="s">
        <v>7</v>
      </c>
      <c r="D30" s="16">
        <v>3224</v>
      </c>
      <c r="E30" s="10" t="s">
        <v>18</v>
      </c>
      <c r="F30" s="14">
        <v>6</v>
      </c>
    </row>
    <row r="31" spans="1:6" x14ac:dyDescent="0.2">
      <c r="A31" s="10" t="s">
        <v>112</v>
      </c>
      <c r="B31" s="11">
        <v>62464006226</v>
      </c>
      <c r="C31" s="12" t="s">
        <v>7</v>
      </c>
      <c r="D31" s="19">
        <v>3224</v>
      </c>
      <c r="E31" s="10" t="s">
        <v>18</v>
      </c>
      <c r="F31" s="14">
        <v>5.7</v>
      </c>
    </row>
    <row r="32" spans="1:6" x14ac:dyDescent="0.2">
      <c r="A32" s="10" t="s">
        <v>77</v>
      </c>
      <c r="B32" s="11">
        <v>61060868477</v>
      </c>
      <c r="C32" s="12" t="s">
        <v>7</v>
      </c>
      <c r="D32" s="16">
        <v>3224</v>
      </c>
      <c r="E32" s="10" t="s">
        <v>18</v>
      </c>
      <c r="F32" s="14">
        <v>21.2</v>
      </c>
    </row>
    <row r="33" spans="1:8" x14ac:dyDescent="0.2">
      <c r="A33" s="10" t="s">
        <v>105</v>
      </c>
      <c r="B33" s="11">
        <v>59964152545</v>
      </c>
      <c r="C33" s="12" t="s">
        <v>7</v>
      </c>
      <c r="D33" s="19">
        <v>3224</v>
      </c>
      <c r="E33" s="10" t="s">
        <v>18</v>
      </c>
      <c r="F33" s="14">
        <v>10.99</v>
      </c>
    </row>
    <row r="34" spans="1:8" x14ac:dyDescent="0.2">
      <c r="A34" s="10" t="s">
        <v>84</v>
      </c>
      <c r="B34" s="11">
        <v>38525814508</v>
      </c>
      <c r="C34" s="12" t="s">
        <v>7</v>
      </c>
      <c r="D34" s="16">
        <v>3224</v>
      </c>
      <c r="E34" s="10" t="s">
        <v>18</v>
      </c>
      <c r="F34" s="14">
        <v>5.75</v>
      </c>
    </row>
    <row r="35" spans="1:8" x14ac:dyDescent="0.2">
      <c r="A35" s="10" t="s">
        <v>10</v>
      </c>
      <c r="B35" s="11">
        <v>81793146560</v>
      </c>
      <c r="C35" s="12" t="s">
        <v>7</v>
      </c>
      <c r="D35" s="16">
        <v>3225</v>
      </c>
      <c r="E35" s="10" t="s">
        <v>80</v>
      </c>
      <c r="F35" s="14">
        <v>225</v>
      </c>
    </row>
    <row r="36" spans="1:8" x14ac:dyDescent="0.2">
      <c r="A36" s="10" t="s">
        <v>12</v>
      </c>
      <c r="B36" s="11">
        <v>28495895537</v>
      </c>
      <c r="C36" s="12" t="s">
        <v>7</v>
      </c>
      <c r="D36" s="16">
        <v>3225</v>
      </c>
      <c r="E36" s="10" t="s">
        <v>80</v>
      </c>
      <c r="F36" s="14">
        <v>202.3</v>
      </c>
    </row>
    <row r="37" spans="1:8" x14ac:dyDescent="0.2">
      <c r="A37" s="10" t="s">
        <v>36</v>
      </c>
      <c r="B37" s="11">
        <v>87311810356</v>
      </c>
      <c r="C37" s="12" t="s">
        <v>7</v>
      </c>
      <c r="D37" s="16">
        <v>3231</v>
      </c>
      <c r="E37" s="10" t="s">
        <v>53</v>
      </c>
      <c r="F37" s="14">
        <f>126.66</f>
        <v>126.66</v>
      </c>
    </row>
    <row r="38" spans="1:8" x14ac:dyDescent="0.2">
      <c r="A38" s="10" t="s">
        <v>10</v>
      </c>
      <c r="B38" s="11">
        <v>81793146560</v>
      </c>
      <c r="C38" s="12" t="s">
        <v>7</v>
      </c>
      <c r="D38" s="16">
        <v>3231</v>
      </c>
      <c r="E38" s="10" t="s">
        <v>53</v>
      </c>
      <c r="F38" s="14">
        <f>41+96.19+31.71+567.72+16.26</f>
        <v>752.88</v>
      </c>
    </row>
    <row r="39" spans="1:8" x14ac:dyDescent="0.2">
      <c r="A39" s="10" t="s">
        <v>138</v>
      </c>
      <c r="B39" s="11">
        <v>71465957887</v>
      </c>
      <c r="C39" s="12" t="s">
        <v>7</v>
      </c>
      <c r="D39" s="16">
        <v>3231</v>
      </c>
      <c r="E39" s="10" t="s">
        <v>53</v>
      </c>
      <c r="F39" s="14">
        <v>8.3000000000000007</v>
      </c>
    </row>
    <row r="40" spans="1:8" x14ac:dyDescent="0.2">
      <c r="A40" s="10" t="s">
        <v>127</v>
      </c>
      <c r="B40" s="11">
        <v>16495421006</v>
      </c>
      <c r="C40" s="12" t="s">
        <v>68</v>
      </c>
      <c r="D40" s="19">
        <v>3231</v>
      </c>
      <c r="E40" s="10" t="s">
        <v>53</v>
      </c>
      <c r="F40" s="14">
        <v>4370</v>
      </c>
      <c r="H40" s="27"/>
    </row>
    <row r="41" spans="1:8" x14ac:dyDescent="0.2">
      <c r="A41" s="10" t="s">
        <v>122</v>
      </c>
      <c r="B41" s="11">
        <v>93716144137</v>
      </c>
      <c r="C41" s="12" t="s">
        <v>70</v>
      </c>
      <c r="D41" s="16">
        <v>3232</v>
      </c>
      <c r="E41" s="10" t="s">
        <v>42</v>
      </c>
      <c r="F41" s="14">
        <v>1299.46</v>
      </c>
      <c r="H41" s="27"/>
    </row>
    <row r="42" spans="1:8" x14ac:dyDescent="0.2">
      <c r="A42" s="10" t="s">
        <v>92</v>
      </c>
      <c r="B42" s="11">
        <v>84430586938</v>
      </c>
      <c r="C42" s="12" t="s">
        <v>30</v>
      </c>
      <c r="D42" s="16">
        <v>3232</v>
      </c>
      <c r="E42" s="10" t="s">
        <v>42</v>
      </c>
      <c r="F42" s="14">
        <f>97.54+97.54</f>
        <v>195.08</v>
      </c>
    </row>
    <row r="43" spans="1:8" x14ac:dyDescent="0.2">
      <c r="A43" s="10" t="s">
        <v>38</v>
      </c>
      <c r="B43" s="11">
        <v>77351182595</v>
      </c>
      <c r="C43" s="12" t="s">
        <v>39</v>
      </c>
      <c r="D43" s="16">
        <v>3232</v>
      </c>
      <c r="E43" s="10" t="s">
        <v>42</v>
      </c>
      <c r="F43" s="14">
        <v>124.43</v>
      </c>
    </row>
    <row r="44" spans="1:8" x14ac:dyDescent="0.2">
      <c r="A44" s="10" t="s">
        <v>91</v>
      </c>
      <c r="B44" s="11">
        <v>76080865307</v>
      </c>
      <c r="C44" s="12" t="s">
        <v>7</v>
      </c>
      <c r="D44" s="16">
        <v>3232</v>
      </c>
      <c r="E44" s="10" t="s">
        <v>42</v>
      </c>
      <c r="F44" s="14">
        <v>153.08000000000001</v>
      </c>
    </row>
    <row r="45" spans="1:8" x14ac:dyDescent="0.2">
      <c r="A45" s="10" t="s">
        <v>21</v>
      </c>
      <c r="B45" s="11">
        <v>73777060562</v>
      </c>
      <c r="C45" s="12" t="s">
        <v>7</v>
      </c>
      <c r="D45" s="16">
        <v>3232</v>
      </c>
      <c r="E45" s="10" t="s">
        <v>42</v>
      </c>
      <c r="F45" s="14">
        <v>18.75</v>
      </c>
    </row>
    <row r="46" spans="1:8" x14ac:dyDescent="0.2">
      <c r="A46" s="10" t="s">
        <v>13</v>
      </c>
      <c r="B46" s="11">
        <v>86255713939</v>
      </c>
      <c r="C46" s="12" t="s">
        <v>7</v>
      </c>
      <c r="D46" s="16">
        <v>3234</v>
      </c>
      <c r="E46" s="10" t="s">
        <v>54</v>
      </c>
      <c r="F46" s="14">
        <f>86+86</f>
        <v>172</v>
      </c>
    </row>
    <row r="47" spans="1:8" x14ac:dyDescent="0.2">
      <c r="A47" s="10" t="s">
        <v>11</v>
      </c>
      <c r="B47" s="11">
        <v>85584865987</v>
      </c>
      <c r="C47" s="12" t="s">
        <v>7</v>
      </c>
      <c r="D47" s="16">
        <v>3234</v>
      </c>
      <c r="E47" s="10" t="s">
        <v>54</v>
      </c>
      <c r="F47" s="14">
        <f>41.28+11.94+5.97+128.74</f>
        <v>187.93</v>
      </c>
    </row>
    <row r="48" spans="1:8" x14ac:dyDescent="0.2">
      <c r="A48" s="10" t="s">
        <v>49</v>
      </c>
      <c r="B48" s="11">
        <v>83416546499</v>
      </c>
      <c r="C48" s="12" t="s">
        <v>7</v>
      </c>
      <c r="D48" s="16">
        <v>3234</v>
      </c>
      <c r="E48" s="10" t="s">
        <v>54</v>
      </c>
      <c r="F48" s="14">
        <f>7.5+37.49+21.44</f>
        <v>66.430000000000007</v>
      </c>
    </row>
    <row r="49" spans="1:6" x14ac:dyDescent="0.2">
      <c r="A49" s="10" t="s">
        <v>33</v>
      </c>
      <c r="B49" s="11">
        <v>61817894937</v>
      </c>
      <c r="C49" s="12" t="s">
        <v>7</v>
      </c>
      <c r="D49" s="16">
        <v>3234</v>
      </c>
      <c r="E49" s="10" t="s">
        <v>54</v>
      </c>
      <c r="F49" s="14">
        <f>82.49+79.37+3.19+10.62</f>
        <v>175.67000000000002</v>
      </c>
    </row>
    <row r="50" spans="1:6" x14ac:dyDescent="0.2">
      <c r="A50" s="10" t="s">
        <v>95</v>
      </c>
      <c r="B50" s="11" t="s">
        <v>96</v>
      </c>
      <c r="C50" s="12" t="s">
        <v>97</v>
      </c>
      <c r="D50" s="19">
        <v>3235</v>
      </c>
      <c r="E50" s="10" t="s">
        <v>85</v>
      </c>
      <c r="F50" s="14">
        <v>3729</v>
      </c>
    </row>
    <row r="51" spans="1:6" x14ac:dyDescent="0.2">
      <c r="A51" s="10" t="s">
        <v>67</v>
      </c>
      <c r="B51" s="11">
        <v>87957649939</v>
      </c>
      <c r="C51" s="12" t="s">
        <v>7</v>
      </c>
      <c r="D51" s="19">
        <v>3235</v>
      </c>
      <c r="E51" s="10" t="s">
        <v>85</v>
      </c>
      <c r="F51" s="14">
        <f>125+125</f>
        <v>250</v>
      </c>
    </row>
    <row r="52" spans="1:6" x14ac:dyDescent="0.2">
      <c r="A52" s="10" t="s">
        <v>117</v>
      </c>
      <c r="B52" s="18" t="s">
        <v>35</v>
      </c>
      <c r="C52" s="12" t="s">
        <v>35</v>
      </c>
      <c r="D52" s="19">
        <v>3237</v>
      </c>
      <c r="E52" s="10" t="s">
        <v>62</v>
      </c>
      <c r="F52" s="14">
        <v>465.37</v>
      </c>
    </row>
    <row r="53" spans="1:6" x14ac:dyDescent="0.2">
      <c r="A53" s="10" t="s">
        <v>125</v>
      </c>
      <c r="B53" s="18" t="s">
        <v>35</v>
      </c>
      <c r="C53" s="12" t="s">
        <v>35</v>
      </c>
      <c r="D53" s="19">
        <v>3237</v>
      </c>
      <c r="E53" s="10" t="s">
        <v>62</v>
      </c>
      <c r="F53" s="14">
        <v>599.73</v>
      </c>
    </row>
    <row r="54" spans="1:6" x14ac:dyDescent="0.2">
      <c r="A54" s="10" t="s">
        <v>132</v>
      </c>
      <c r="B54" s="11" t="s">
        <v>35</v>
      </c>
      <c r="C54" s="12" t="s">
        <v>35</v>
      </c>
      <c r="D54" s="19">
        <v>3237</v>
      </c>
      <c r="E54" s="10" t="s">
        <v>62</v>
      </c>
      <c r="F54" s="14">
        <v>756.97</v>
      </c>
    </row>
    <row r="55" spans="1:6" x14ac:dyDescent="0.2">
      <c r="A55" s="10" t="s">
        <v>128</v>
      </c>
      <c r="B55" s="11" t="s">
        <v>35</v>
      </c>
      <c r="C55" s="12" t="s">
        <v>35</v>
      </c>
      <c r="D55" s="19">
        <v>3237</v>
      </c>
      <c r="E55" s="10" t="s">
        <v>62</v>
      </c>
      <c r="F55" s="14">
        <v>756.97</v>
      </c>
    </row>
    <row r="56" spans="1:6" x14ac:dyDescent="0.2">
      <c r="A56" s="10" t="s">
        <v>131</v>
      </c>
      <c r="B56" s="11" t="s">
        <v>35</v>
      </c>
      <c r="C56" s="12" t="s">
        <v>35</v>
      </c>
      <c r="D56" s="16">
        <v>3237</v>
      </c>
      <c r="E56" s="10" t="s">
        <v>62</v>
      </c>
      <c r="F56" s="14">
        <v>767.64</v>
      </c>
    </row>
    <row r="57" spans="1:6" x14ac:dyDescent="0.2">
      <c r="A57" s="10" t="s">
        <v>129</v>
      </c>
      <c r="B57" s="11" t="s">
        <v>35</v>
      </c>
      <c r="C57" s="12" t="s">
        <v>35</v>
      </c>
      <c r="D57" s="16">
        <v>3237</v>
      </c>
      <c r="E57" s="10" t="s">
        <v>62</v>
      </c>
      <c r="F57" s="14">
        <v>1847.16</v>
      </c>
    </row>
    <row r="58" spans="1:6" x14ac:dyDescent="0.2">
      <c r="A58" s="10" t="s">
        <v>130</v>
      </c>
      <c r="B58" s="11" t="s">
        <v>35</v>
      </c>
      <c r="C58" s="12" t="s">
        <v>35</v>
      </c>
      <c r="D58" s="19">
        <v>3237</v>
      </c>
      <c r="E58" s="10" t="s">
        <v>62</v>
      </c>
      <c r="F58" s="14">
        <v>767.64</v>
      </c>
    </row>
    <row r="59" spans="1:6" x14ac:dyDescent="0.2">
      <c r="A59" s="10" t="s">
        <v>61</v>
      </c>
      <c r="B59" s="11" t="s">
        <v>35</v>
      </c>
      <c r="C59" s="12" t="s">
        <v>35</v>
      </c>
      <c r="D59" s="16">
        <v>3237</v>
      </c>
      <c r="E59" s="10" t="s">
        <v>62</v>
      </c>
      <c r="F59" s="14">
        <v>57.72</v>
      </c>
    </row>
    <row r="60" spans="1:6" x14ac:dyDescent="0.2">
      <c r="A60" s="10" t="s">
        <v>32</v>
      </c>
      <c r="B60" s="11">
        <v>58335400167</v>
      </c>
      <c r="C60" s="12" t="s">
        <v>7</v>
      </c>
      <c r="D60" s="16">
        <v>3237</v>
      </c>
      <c r="E60" s="10" t="s">
        <v>62</v>
      </c>
      <c r="F60" s="14">
        <v>643.55999999999995</v>
      </c>
    </row>
    <row r="61" spans="1:6" x14ac:dyDescent="0.2">
      <c r="A61" s="10" t="s">
        <v>113</v>
      </c>
      <c r="B61" s="11">
        <v>49842955502</v>
      </c>
      <c r="C61" s="12" t="s">
        <v>7</v>
      </c>
      <c r="D61" s="16">
        <v>3237</v>
      </c>
      <c r="E61" s="10" t="s">
        <v>62</v>
      </c>
      <c r="F61" s="14">
        <v>8338.58</v>
      </c>
    </row>
    <row r="62" spans="1:6" x14ac:dyDescent="0.2">
      <c r="A62" s="10" t="s">
        <v>98</v>
      </c>
      <c r="B62" s="11">
        <v>25444746329</v>
      </c>
      <c r="C62" s="12" t="s">
        <v>99</v>
      </c>
      <c r="D62" s="16">
        <v>3237</v>
      </c>
      <c r="E62" s="10" t="s">
        <v>62</v>
      </c>
      <c r="F62" s="14">
        <v>120.1</v>
      </c>
    </row>
    <row r="63" spans="1:6" x14ac:dyDescent="0.2">
      <c r="A63" s="10" t="s">
        <v>43</v>
      </c>
      <c r="B63" s="11">
        <v>22822699415</v>
      </c>
      <c r="C63" s="12" t="s">
        <v>7</v>
      </c>
      <c r="D63" s="16">
        <v>3237</v>
      </c>
      <c r="E63" s="10" t="s">
        <v>62</v>
      </c>
      <c r="F63" s="14">
        <v>497.71</v>
      </c>
    </row>
    <row r="64" spans="1:6" x14ac:dyDescent="0.2">
      <c r="A64" s="10" t="s">
        <v>9</v>
      </c>
      <c r="B64" s="11">
        <v>76909635090</v>
      </c>
      <c r="C64" s="12" t="s">
        <v>7</v>
      </c>
      <c r="D64" s="16">
        <v>3238</v>
      </c>
      <c r="E64" s="10" t="s">
        <v>20</v>
      </c>
      <c r="F64" s="14">
        <v>687.5</v>
      </c>
    </row>
    <row r="65" spans="1:6" x14ac:dyDescent="0.2">
      <c r="A65" s="10" t="s">
        <v>22</v>
      </c>
      <c r="B65" s="11">
        <v>50406068557</v>
      </c>
      <c r="C65" s="12" t="s">
        <v>7</v>
      </c>
      <c r="D65" s="16">
        <v>3238</v>
      </c>
      <c r="E65" s="10" t="s">
        <v>20</v>
      </c>
      <c r="F65" s="14">
        <v>37.5</v>
      </c>
    </row>
    <row r="66" spans="1:6" x14ac:dyDescent="0.2">
      <c r="A66" s="10" t="s">
        <v>81</v>
      </c>
      <c r="B66" s="11">
        <v>47304322413</v>
      </c>
      <c r="C66" s="12" t="s">
        <v>82</v>
      </c>
      <c r="D66" s="19">
        <v>3238</v>
      </c>
      <c r="E66" s="10" t="s">
        <v>20</v>
      </c>
      <c r="F66" s="14">
        <f>324+3555+1350</f>
        <v>5229</v>
      </c>
    </row>
    <row r="67" spans="1:6" x14ac:dyDescent="0.2">
      <c r="A67" s="10" t="s">
        <v>124</v>
      </c>
      <c r="B67" s="11">
        <v>85847626145</v>
      </c>
      <c r="C67" s="12" t="s">
        <v>7</v>
      </c>
      <c r="D67" s="16">
        <v>3239</v>
      </c>
      <c r="E67" s="10" t="s">
        <v>55</v>
      </c>
      <c r="F67" s="14">
        <v>2287.5</v>
      </c>
    </row>
    <row r="68" spans="1:6" x14ac:dyDescent="0.2">
      <c r="A68" s="10" t="s">
        <v>72</v>
      </c>
      <c r="B68" s="11">
        <v>81140714217</v>
      </c>
      <c r="C68" s="12" t="s">
        <v>7</v>
      </c>
      <c r="D68" s="19">
        <v>3239</v>
      </c>
      <c r="E68" s="10" t="s">
        <v>55</v>
      </c>
      <c r="F68" s="14">
        <v>6478.55</v>
      </c>
    </row>
    <row r="69" spans="1:6" x14ac:dyDescent="0.2">
      <c r="A69" s="10" t="s">
        <v>90</v>
      </c>
      <c r="B69" s="11">
        <v>68580128211</v>
      </c>
      <c r="C69" s="12" t="s">
        <v>7</v>
      </c>
      <c r="D69" s="16">
        <v>3239</v>
      </c>
      <c r="E69" s="10" t="s">
        <v>55</v>
      </c>
      <c r="F69" s="14">
        <f>2736.3+2736.3</f>
        <v>5472.6</v>
      </c>
    </row>
    <row r="70" spans="1:6" x14ac:dyDescent="0.2">
      <c r="A70" s="10" t="s">
        <v>135</v>
      </c>
      <c r="B70" s="11">
        <v>67152679601</v>
      </c>
      <c r="C70" s="12" t="s">
        <v>7</v>
      </c>
      <c r="D70" s="19">
        <v>3239</v>
      </c>
      <c r="E70" s="10" t="s">
        <v>55</v>
      </c>
      <c r="F70" s="14">
        <v>625</v>
      </c>
    </row>
    <row r="71" spans="1:6" x14ac:dyDescent="0.2">
      <c r="A71" s="10" t="s">
        <v>126</v>
      </c>
      <c r="B71" s="11">
        <v>61989185242</v>
      </c>
      <c r="C71" s="12" t="s">
        <v>7</v>
      </c>
      <c r="D71" s="19">
        <v>3239</v>
      </c>
      <c r="E71" s="10" t="s">
        <v>55</v>
      </c>
      <c r="F71" s="14">
        <v>625</v>
      </c>
    </row>
    <row r="72" spans="1:6" x14ac:dyDescent="0.2">
      <c r="A72" s="10" t="s">
        <v>108</v>
      </c>
      <c r="B72" s="11">
        <v>57152012526</v>
      </c>
      <c r="C72" s="12" t="s">
        <v>7</v>
      </c>
      <c r="D72" s="19">
        <v>3239</v>
      </c>
      <c r="E72" s="10" t="s">
        <v>55</v>
      </c>
      <c r="F72" s="14">
        <v>3750</v>
      </c>
    </row>
    <row r="73" spans="1:6" x14ac:dyDescent="0.2">
      <c r="A73" s="10" t="s">
        <v>123</v>
      </c>
      <c r="B73" s="11">
        <v>41765359902</v>
      </c>
      <c r="C73" s="12" t="s">
        <v>7</v>
      </c>
      <c r="D73" s="19">
        <v>3239</v>
      </c>
      <c r="E73" s="10" t="s">
        <v>55</v>
      </c>
      <c r="F73" s="14">
        <v>640</v>
      </c>
    </row>
    <row r="74" spans="1:6" x14ac:dyDescent="0.2">
      <c r="A74" s="10" t="s">
        <v>114</v>
      </c>
      <c r="B74" s="11">
        <v>40005413033</v>
      </c>
      <c r="C74" s="12" t="s">
        <v>115</v>
      </c>
      <c r="D74" s="19">
        <v>3239</v>
      </c>
      <c r="E74" s="10" t="s">
        <v>55</v>
      </c>
      <c r="F74" s="14">
        <v>993.75</v>
      </c>
    </row>
    <row r="75" spans="1:6" x14ac:dyDescent="0.2">
      <c r="A75" s="10" t="s">
        <v>119</v>
      </c>
      <c r="B75" s="28" t="s">
        <v>120</v>
      </c>
      <c r="C75" s="12" t="s">
        <v>121</v>
      </c>
      <c r="D75" s="16">
        <v>3292</v>
      </c>
      <c r="E75" s="10" t="s">
        <v>56</v>
      </c>
      <c r="F75" s="14">
        <v>500</v>
      </c>
    </row>
    <row r="76" spans="1:6" x14ac:dyDescent="0.2">
      <c r="A76" s="10" t="s">
        <v>47</v>
      </c>
      <c r="B76" s="11">
        <v>52848403362</v>
      </c>
      <c r="C76" s="12" t="s">
        <v>7</v>
      </c>
      <c r="D76" s="19">
        <v>3292</v>
      </c>
      <c r="E76" s="10" t="s">
        <v>56</v>
      </c>
      <c r="F76" s="14">
        <f>4367.81+604.8+600+6.9+15+406.2+525+1479+309+91.5+33.6+13563+3048+45</f>
        <v>25094.809999999998</v>
      </c>
    </row>
    <row r="77" spans="1:6" x14ac:dyDescent="0.2">
      <c r="A77" s="10" t="s">
        <v>78</v>
      </c>
      <c r="B77" s="18" t="s">
        <v>65</v>
      </c>
      <c r="C77" s="12" t="s">
        <v>7</v>
      </c>
      <c r="D77" s="16">
        <v>3293</v>
      </c>
      <c r="E77" s="10" t="s">
        <v>31</v>
      </c>
      <c r="F77" s="14">
        <v>54.96</v>
      </c>
    </row>
    <row r="78" spans="1:6" x14ac:dyDescent="0.2">
      <c r="A78" s="10" t="s">
        <v>86</v>
      </c>
      <c r="B78" s="11">
        <v>98327101901</v>
      </c>
      <c r="C78" s="12" t="s">
        <v>87</v>
      </c>
      <c r="D78" s="19">
        <v>3293</v>
      </c>
      <c r="E78" s="10" t="s">
        <v>31</v>
      </c>
      <c r="F78" s="14">
        <v>31.6</v>
      </c>
    </row>
    <row r="79" spans="1:6" x14ac:dyDescent="0.2">
      <c r="A79" s="10" t="s">
        <v>94</v>
      </c>
      <c r="B79" s="11">
        <v>95092888930</v>
      </c>
      <c r="C79" s="12" t="s">
        <v>7</v>
      </c>
      <c r="D79" s="16">
        <v>3293</v>
      </c>
      <c r="E79" s="10" t="s">
        <v>31</v>
      </c>
      <c r="F79" s="14">
        <v>55.96</v>
      </c>
    </row>
    <row r="80" spans="1:6" x14ac:dyDescent="0.2">
      <c r="A80" s="10" t="s">
        <v>83</v>
      </c>
      <c r="B80" s="11">
        <v>67936320523</v>
      </c>
      <c r="C80" s="12" t="s">
        <v>7</v>
      </c>
      <c r="D80" s="19">
        <v>3293</v>
      </c>
      <c r="E80" s="10" t="s">
        <v>31</v>
      </c>
      <c r="F80" s="14">
        <v>120</v>
      </c>
    </row>
    <row r="81" spans="1:6" x14ac:dyDescent="0.2">
      <c r="A81" s="10" t="s">
        <v>136</v>
      </c>
      <c r="B81" s="11">
        <v>14897907071</v>
      </c>
      <c r="C81" s="12" t="s">
        <v>137</v>
      </c>
      <c r="D81" s="19">
        <v>3293</v>
      </c>
      <c r="E81" s="10" t="s">
        <v>31</v>
      </c>
      <c r="F81" s="14">
        <v>42.7</v>
      </c>
    </row>
    <row r="82" spans="1:6" x14ac:dyDescent="0.2">
      <c r="A82" s="10" t="s">
        <v>19</v>
      </c>
      <c r="B82" s="11">
        <v>68419124305</v>
      </c>
      <c r="C82" s="12" t="s">
        <v>7</v>
      </c>
      <c r="D82" s="16">
        <v>3295</v>
      </c>
      <c r="E82" s="10" t="s">
        <v>57</v>
      </c>
      <c r="F82" s="14">
        <v>74.34</v>
      </c>
    </row>
    <row r="83" spans="1:6" x14ac:dyDescent="0.2">
      <c r="A83" s="10" t="s">
        <v>104</v>
      </c>
      <c r="B83" s="11">
        <v>61817894937</v>
      </c>
      <c r="C83" s="12" t="s">
        <v>7</v>
      </c>
      <c r="D83" s="16">
        <v>3295</v>
      </c>
      <c r="E83" s="10" t="s">
        <v>57</v>
      </c>
      <c r="F83" s="14">
        <v>15</v>
      </c>
    </row>
    <row r="84" spans="1:6" x14ac:dyDescent="0.2">
      <c r="A84" s="10" t="s">
        <v>14</v>
      </c>
      <c r="B84" s="11">
        <v>56668956985</v>
      </c>
      <c r="C84" s="12" t="s">
        <v>7</v>
      </c>
      <c r="D84" s="16">
        <v>3295</v>
      </c>
      <c r="E84" s="10" t="s">
        <v>57</v>
      </c>
      <c r="F84" s="14">
        <v>6.6</v>
      </c>
    </row>
    <row r="85" spans="1:6" x14ac:dyDescent="0.2">
      <c r="A85" s="10" t="s">
        <v>34</v>
      </c>
      <c r="B85" s="11">
        <v>29524210204</v>
      </c>
      <c r="C85" s="12" t="s">
        <v>7</v>
      </c>
      <c r="D85" s="16">
        <v>3295</v>
      </c>
      <c r="E85" s="10" t="s">
        <v>57</v>
      </c>
      <c r="F85" s="14">
        <f>25.74+286.48</f>
        <v>312.22000000000003</v>
      </c>
    </row>
    <row r="86" spans="1:6" x14ac:dyDescent="0.2">
      <c r="A86" s="10" t="s">
        <v>116</v>
      </c>
      <c r="B86" s="11">
        <v>82210191658</v>
      </c>
      <c r="C86" s="12" t="s">
        <v>7</v>
      </c>
      <c r="D86" s="19">
        <v>3299</v>
      </c>
      <c r="E86" s="10" t="s">
        <v>23</v>
      </c>
      <c r="F86" s="14">
        <v>13.9</v>
      </c>
    </row>
    <row r="87" spans="1:6" x14ac:dyDescent="0.2">
      <c r="A87" s="10" t="s">
        <v>41</v>
      </c>
      <c r="B87" s="11">
        <v>92963223473</v>
      </c>
      <c r="C87" s="12" t="s">
        <v>7</v>
      </c>
      <c r="D87" s="19">
        <v>3431</v>
      </c>
      <c r="E87" s="10" t="s">
        <v>58</v>
      </c>
      <c r="F87" s="14">
        <f>0.45+260.84+0.45+0.45</f>
        <v>262.18999999999994</v>
      </c>
    </row>
    <row r="88" spans="1:6" x14ac:dyDescent="0.2">
      <c r="A88" s="10" t="s">
        <v>40</v>
      </c>
      <c r="B88" s="11">
        <v>85821130368</v>
      </c>
      <c r="C88" s="12" t="s">
        <v>7</v>
      </c>
      <c r="D88" s="19">
        <v>3431</v>
      </c>
      <c r="E88" s="10" t="s">
        <v>58</v>
      </c>
      <c r="F88" s="14">
        <f>2.83+3.6+9+5.4</f>
        <v>20.83</v>
      </c>
    </row>
    <row r="89" spans="1:6" x14ac:dyDescent="0.2">
      <c r="A89" s="10" t="s">
        <v>46</v>
      </c>
      <c r="B89" s="18">
        <v>89836623071</v>
      </c>
      <c r="C89" s="12" t="s">
        <v>7</v>
      </c>
      <c r="D89" s="19">
        <v>4221</v>
      </c>
      <c r="E89" s="10" t="s">
        <v>17</v>
      </c>
      <c r="F89" s="14">
        <v>1072.9100000000001</v>
      </c>
    </row>
    <row r="90" spans="1:6" x14ac:dyDescent="0.2">
      <c r="A90" s="10" t="s">
        <v>118</v>
      </c>
      <c r="B90" s="11">
        <v>15902436041</v>
      </c>
      <c r="C90" s="12" t="s">
        <v>71</v>
      </c>
      <c r="D90" s="16">
        <v>4221</v>
      </c>
      <c r="E90" s="10" t="s">
        <v>69</v>
      </c>
      <c r="F90" s="14">
        <v>3657.5</v>
      </c>
    </row>
    <row r="91" spans="1:6" x14ac:dyDescent="0.2">
      <c r="A91" s="10" t="s">
        <v>50</v>
      </c>
      <c r="B91" s="11">
        <v>43451602780</v>
      </c>
      <c r="C91" s="12" t="s">
        <v>7</v>
      </c>
      <c r="D91" s="19" t="s">
        <v>59</v>
      </c>
      <c r="E91" s="10" t="s">
        <v>24</v>
      </c>
      <c r="F91" s="14">
        <v>86</v>
      </c>
    </row>
    <row r="92" spans="1:6" x14ac:dyDescent="0.2">
      <c r="A92" s="10" t="s">
        <v>75</v>
      </c>
      <c r="B92" s="11">
        <v>31087529429</v>
      </c>
      <c r="C92" s="12" t="s">
        <v>76</v>
      </c>
      <c r="D92" s="19" t="s">
        <v>59</v>
      </c>
      <c r="E92" s="10" t="s">
        <v>24</v>
      </c>
      <c r="F92" s="14">
        <v>18.28</v>
      </c>
    </row>
    <row r="93" spans="1:6" x14ac:dyDescent="0.2">
      <c r="A93" s="22" t="s">
        <v>4</v>
      </c>
      <c r="B93" s="23"/>
      <c r="C93" s="24"/>
      <c r="D93" s="25"/>
      <c r="E93" s="22"/>
      <c r="F93" s="26">
        <f>SUM(F8:F92)</f>
        <v>202373.82</v>
      </c>
    </row>
  </sheetData>
  <autoFilter ref="A7:F93" xr:uid="{C394873A-1B87-44C4-BEDA-692E7D5C6E91}">
    <sortState xmlns:xlrd2="http://schemas.microsoft.com/office/spreadsheetml/2017/richdata2" ref="A8:F93">
      <sortCondition ref="D7:D93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2025-10-20T10:56:34Z</dcterms:modified>
</cp:coreProperties>
</file>